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firstSheet="2" activeTab="4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I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<sst xmlns="http://schemas.openxmlformats.org/spreadsheetml/2006/main" count="284" uniqueCount="198">
  <si>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</si>
  <si>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</si>
  <si>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</si>
  <si>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</si>
  <si>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</si>
  <si>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</si>
  <si>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</si>
  <si>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</si>
  <si>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</si>
  <si>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</si>
  <si>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</si>
  <si>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</si>
  <si>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</si>
  <si>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</si>
  <si>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</si>
  <si>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</si>
  <si>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</si>
  <si>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</si>
  <si>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</si>
  <si>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</si>
  <si>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</si>
  <si>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</si>
  <si>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</si>
  <si>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</si>
  <si>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</si>
  <si>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</si>
  <si>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</si>
  <si>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</si>
  <si>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</si>
  <si>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</si>
  <si>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</si>
  <si>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</si>
  <si>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</si>
  <si>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</si>
  <si>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</si>
  <si>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</si>
  <si>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</si>
  <si>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</si>
  <si>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</si>
  <si>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</si>
  <si>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</si>
  <si>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</si>
  <si>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</si>
  <si>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</si>
  <si>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</si>
  <si>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</si>
  <si>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</si>
  <si>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</si>
  <si>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</si>
  <si>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</si>
  <si>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</si>
  <si>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</si>
  <si>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</si>
  <si>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</si>
  <si>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</si>
  <si>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</si>
  <si>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</si>
  <si>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</si>
  <si>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</si>
  <si>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</si>
  <si>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</si>
  <si>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</si>
  <si>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</si>
  <si>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</si>
  <si>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</si>
  <si>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</si>
  <si>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</si>
  <si>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</si>
  <si>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</si>
  <si>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</si>
  <si>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</si>
  <si>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</si>
  <si>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</si>
  <si>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</si>
  <si>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</si>
  <si>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</si>
  <si>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</si>
  <si>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</si>
  <si>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</si>
  <si>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</si>
  <si>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</si>
  <si>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</si>
  <si>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</si>
  <si>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</si>
  <si>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</si>
  <si>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</si>
  <si>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</si>
  <si>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</si>
  <si>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</si>
  <si>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</si>
  <si>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</si>
  <si>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</si>
  <si>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</si>
  <si>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</si>
  <si>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</si>
  <si>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</si>
  <si>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</si>
  <si>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</si>
  <si>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</si>
  <si>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</si>
  <si>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</si>
  <si>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</si>
  <si>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</si>
  <si>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</si>
  <si>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</si>
  <si>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</si>
  <si>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</si>
  <si>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</si>
  <si>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</si>
  <si>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</si>
  <si>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</si>
  <si>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</si>
  <si>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</si>
  <si>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</si>
  <si>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</si>
  <si>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</si>
  <si>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</si>
  <si>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</si>
  <si>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</si>
  <si>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</si>
  <si>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</si>
  <si>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</si>
  <si>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</si>
  <si>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</si>
  <si>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</si>
  <si>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</si>
  <si>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</si>
  <si>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</si>
  <si>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</si>
  <si>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</si>
  <si>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</si>
  <si>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</si>
  <si>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</si>
  <si>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</si>
  <si>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</si>
  <si>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</si>
  <si>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</si>
  <si>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</si>
  <si>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</si>
  <si>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</si>
  <si>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</si>
  <si>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</si>
  <si>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</si>
  <si>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</si>
  <si>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</si>
  <si>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</si>
  <si>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</si>
  <si>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</si>
  <si>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</si>
  <si>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</si>
  <si>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</si>
  <si>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</si>
  <si>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</si>
  <si>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</si>
  <si>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</si>
  <si>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</si>
  <si>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</si>
  <si>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</si>
  <si>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</si>
  <si>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</si>
  <si>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</si>
  <si>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</si>
  <si>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</si>
  <si>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</si>
  <si>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</si>
  <si>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</si>
  <si>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</si>
  <si>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LOKATY</t>
  </si>
  <si>
    <t>ROCZNE SPRAWOZDANIE UBEZPIECZENIOWEGO FUNDUSZU KAPITAŁOWEGO</t>
  </si>
  <si>
    <t>sporządzone na dzień: 31 grudnia 2004 roku</t>
  </si>
  <si>
    <t>TOWARZYSTWA UBEZPIECZEŃ ŻYCIOWYCH I RENTOWYCH CONCORDIA CAPITAL S.A.</t>
  </si>
  <si>
    <t>UBEZPIECZENIOWY FUNDUSZ KAPITAŁOWY CONCORDIA BEZPIECZNY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</si>
  <si>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</si>
  <si>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</si>
  <si>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</si>
  <si>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</si>
  <si>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</si>
  <si>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</si>
  <si>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</si>
  <si>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</si>
  <si>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</t>
  </si>
  <si>
    <t>OK0405</t>
  </si>
  <si>
    <t>OK0805</t>
  </si>
  <si>
    <t>PS1106</t>
  </si>
  <si>
    <t>OK1206</t>
  </si>
  <si>
    <t>PS0608</t>
  </si>
  <si>
    <t>DZ0109</t>
  </si>
  <si>
    <t>DS0509</t>
  </si>
  <si>
    <t>DZ0811</t>
  </si>
  <si>
    <t>WZ0911</t>
  </si>
  <si>
    <t>4.2.1.</t>
  </si>
  <si>
    <t>4.2.2.</t>
  </si>
  <si>
    <t>4.2.3.</t>
  </si>
  <si>
    <t>4.2.4.</t>
  </si>
  <si>
    <t>BHSCAP_050110</t>
  </si>
  <si>
    <t>BHVWLs_050128</t>
  </si>
  <si>
    <t>BHVWPoz_050117</t>
  </si>
  <si>
    <t>BHZWC_050324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</si>
</sst>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%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0" sqref="B10"/>
    </sheetView>
  </sheetViews>
  <sheetFormatPr defaultColWidth="9.125" defaultRowHeight="12.75"/>
  <cols>
    <col min="1" max="1" width="4.125" style="2" bestFit="1" customWidth="1"/>
    <col min="2" max="2" width="69.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">
        <v>168</v>
      </c>
    </row>
    <row r="2" ht="15">
      <c r="A2" s="22" t="s">
        <v>169</v>
      </c>
    </row>
    <row r="3" ht="15">
      <c r="A3" s="22" t="s">
        <v>170</v>
      </c>
    </row>
    <row r="4" ht="15">
      <c r="A4" s="22"/>
    </row>
    <row r="5" ht="15">
      <c r="A5" s="22" t="s">
        <v>171</v>
      </c>
    </row>
    <row r="8" spans="1:4" s="2" customFormat="1" ht="12.75">
      <c r="A8" s="23" t="s">
        <v>0</v>
      </c>
      <c r="B8" s="23"/>
      <c r="C8" s="3" t="s">
        <v>1</v>
      </c>
      <c r="D8" s="3" t="s">
        <v>2</v>
      </c>
    </row>
    <row r="9" spans="1:4" s="5" customFormat="1" ht="12.75">
      <c r="A9" s="4" t="s">
        <v>3</v>
      </c>
      <c r="B9" s="5" t="s">
        <v>12</v>
      </c>
      <c r="C9" s="6">
        <f>C10+C11+C12+C15</f>
        <v>802274</v>
      </c>
      <c r="D9" s="6">
        <f>D10+D11+D12+D15</f>
        <v>902347.5</v>
      </c>
    </row>
    <row r="10" spans="1:4" ht="12.75">
      <c r="A10" s="2" t="s">
        <v>4</v>
      </c>
      <c r="B10" s="7" t="s">
        <v>13</v>
      </c>
      <c r="C10" s="1">
        <v>802274</v>
      </c>
      <c r="D10" s="1">
        <v>902347.5</v>
      </c>
    </row>
    <row r="11" spans="1:2" ht="12.75">
      <c r="A11" s="2" t="s">
        <v>5</v>
      </c>
      <c r="B11" s="7" t="s">
        <v>14</v>
      </c>
    </row>
    <row r="12" spans="1:4" ht="12.75">
      <c r="A12" s="2" t="s">
        <v>6</v>
      </c>
      <c r="B12" s="7" t="s">
        <v>15</v>
      </c>
      <c r="C12" s="1">
        <f>C13+C14</f>
        <v>0</v>
      </c>
      <c r="D12" s="1">
        <f>D13+D14</f>
        <v>0</v>
      </c>
    </row>
    <row r="13" spans="1:2" ht="12.75">
      <c r="A13" s="2" t="s">
        <v>7</v>
      </c>
      <c r="B13" s="7" t="s">
        <v>16</v>
      </c>
    </row>
    <row r="14" spans="1:2" ht="12.75">
      <c r="A14" s="2" t="s">
        <v>8</v>
      </c>
      <c r="B14" s="7" t="s">
        <v>17</v>
      </c>
    </row>
    <row r="15" spans="1:2" ht="12.75">
      <c r="A15" s="2" t="s">
        <v>9</v>
      </c>
      <c r="B15" s="7" t="s">
        <v>18</v>
      </c>
    </row>
    <row r="16" spans="1:4" s="5" customFormat="1" ht="12.75">
      <c r="A16" s="4" t="s">
        <v>10</v>
      </c>
      <c r="B16" s="5" t="s">
        <v>19</v>
      </c>
      <c r="C16" s="6">
        <f>C17+C18+C19</f>
        <v>0</v>
      </c>
      <c r="D16" s="6">
        <f>D17+D18+D19</f>
        <v>0</v>
      </c>
    </row>
    <row r="17" spans="1:2" ht="12.75">
      <c r="A17" s="2" t="s">
        <v>4</v>
      </c>
      <c r="B17" s="7" t="s">
        <v>20</v>
      </c>
    </row>
    <row r="18" spans="1:3" ht="12.75">
      <c r="A18" s="2" t="s">
        <v>5</v>
      </c>
      <c r="B18" s="7" t="s">
        <v>21</v>
      </c>
      <c r="C18" s="8"/>
    </row>
    <row r="19" spans="1:2" ht="12.75">
      <c r="A19" s="2" t="s">
        <v>6</v>
      </c>
      <c r="B19" s="7" t="s">
        <v>22</v>
      </c>
    </row>
    <row r="20" spans="1:4" s="5" customFormat="1" ht="12.75">
      <c r="A20" s="4" t="s">
        <v>11</v>
      </c>
      <c r="B20" s="5" t="s">
        <v>23</v>
      </c>
      <c r="C20" s="6">
        <f>C9-C16</f>
        <v>802274</v>
      </c>
      <c r="D20" s="6">
        <f>D9-D16</f>
        <v>902347.5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3" sqref="C43:D43"/>
    </sheetView>
  </sheetViews>
  <sheetFormatPr defaultColWidth="9.125" defaultRowHeight="12.75"/>
  <cols>
    <col min="1" max="1" width="4.125" style="2" bestFit="1" customWidth="1"/>
    <col min="2" max="2" width="72.50390625" style="7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">
        <v>168</v>
      </c>
    </row>
    <row r="2" ht="15">
      <c r="A2" s="22" t="s">
        <v>169</v>
      </c>
    </row>
    <row r="3" ht="15">
      <c r="A3" s="22" t="s">
        <v>170</v>
      </c>
    </row>
    <row r="4" ht="15">
      <c r="A4" s="22"/>
    </row>
    <row r="5" ht="15">
      <c r="A5" s="22" t="s">
        <v>171</v>
      </c>
    </row>
    <row r="8" spans="1:4" s="2" customFormat="1" ht="12.75">
      <c r="A8" s="23" t="s">
        <v>0</v>
      </c>
      <c r="B8" s="23"/>
      <c r="C8" s="3" t="s">
        <v>1</v>
      </c>
      <c r="D8" s="3" t="s">
        <v>2</v>
      </c>
    </row>
    <row r="9" spans="1:4" s="5" customFormat="1" ht="12.75">
      <c r="A9" s="4" t="s">
        <v>24</v>
      </c>
      <c r="B9" s="5" t="s">
        <v>40</v>
      </c>
      <c r="C9" s="6">
        <v>301498.59</v>
      </c>
      <c r="D9" s="6">
        <v>802274</v>
      </c>
    </row>
    <row r="10" spans="1:4" s="5" customFormat="1" ht="12.75">
      <c r="A10" s="4" t="s">
        <v>25</v>
      </c>
      <c r="B10" s="5" t="s">
        <v>41</v>
      </c>
      <c r="C10" s="6">
        <f>C11-C15</f>
        <v>481494.14</v>
      </c>
      <c r="D10" s="6">
        <f>D11-D15</f>
        <v>81700.03</v>
      </c>
    </row>
    <row r="11" spans="1:4" s="5" customFormat="1" ht="12.75">
      <c r="A11" s="4" t="s">
        <v>3</v>
      </c>
      <c r="B11" s="5" t="s">
        <v>42</v>
      </c>
      <c r="C11" s="6">
        <f>SUM(C12:C14)</f>
        <v>610213.91</v>
      </c>
      <c r="D11" s="6">
        <f>SUM(D12:D14)</f>
        <v>185542.38</v>
      </c>
    </row>
    <row r="12" spans="1:4" ht="12.75">
      <c r="A12" s="2" t="s">
        <v>4</v>
      </c>
      <c r="B12" s="7" t="s">
        <v>43</v>
      </c>
      <c r="C12" s="1">
        <v>610213.91</v>
      </c>
      <c r="D12" s="1">
        <v>185542.38</v>
      </c>
    </row>
    <row r="13" spans="1:2" ht="12.75">
      <c r="A13" s="2" t="s">
        <v>5</v>
      </c>
      <c r="B13" s="7" t="s">
        <v>44</v>
      </c>
    </row>
    <row r="14" spans="1:2" ht="12.75">
      <c r="A14" s="2" t="s">
        <v>6</v>
      </c>
      <c r="B14" s="7" t="s">
        <v>45</v>
      </c>
    </row>
    <row r="15" spans="1:4" s="5" customFormat="1" ht="12.75">
      <c r="A15" s="4" t="s">
        <v>10</v>
      </c>
      <c r="B15" s="5" t="s">
        <v>46</v>
      </c>
      <c r="C15" s="6">
        <f>SUM(C16:C24)</f>
        <v>128719.76999999999</v>
      </c>
      <c r="D15" s="6">
        <f>SUM(D16:D24)</f>
        <v>103842.35</v>
      </c>
    </row>
    <row r="16" spans="1:4" ht="12.75">
      <c r="A16" s="2" t="s">
        <v>4</v>
      </c>
      <c r="B16" s="7" t="s">
        <v>47</v>
      </c>
      <c r="C16" s="1">
        <v>48999.09</v>
      </c>
      <c r="D16" s="1">
        <v>85314.82</v>
      </c>
    </row>
    <row r="17" spans="1:2" ht="12.75">
      <c r="A17" s="2" t="s">
        <v>5</v>
      </c>
      <c r="B17" s="7" t="s">
        <v>48</v>
      </c>
    </row>
    <row r="18" spans="1:4" ht="12.75">
      <c r="A18" s="2" t="s">
        <v>6</v>
      </c>
      <c r="B18" s="7" t="s">
        <v>49</v>
      </c>
      <c r="C18" s="1">
        <v>79720.68</v>
      </c>
      <c r="D18" s="1">
        <v>18527.53</v>
      </c>
    </row>
    <row r="19" spans="1:2" ht="12.75">
      <c r="A19" s="2" t="s">
        <v>9</v>
      </c>
      <c r="B19" s="7" t="s">
        <v>50</v>
      </c>
    </row>
    <row r="20" spans="1:2" ht="12.75">
      <c r="A20" s="2" t="s">
        <v>26</v>
      </c>
      <c r="B20" s="7" t="s">
        <v>51</v>
      </c>
    </row>
    <row r="21" spans="1:2" ht="12.75">
      <c r="A21" s="2" t="s">
        <v>27</v>
      </c>
      <c r="B21" s="7" t="s">
        <v>52</v>
      </c>
    </row>
    <row r="22" spans="1:2" ht="12.75">
      <c r="A22" s="2" t="s">
        <v>28</v>
      </c>
      <c r="B22" s="7" t="s">
        <v>53</v>
      </c>
    </row>
    <row r="23" spans="1:2" ht="12.75">
      <c r="A23" s="2" t="s">
        <v>29</v>
      </c>
      <c r="B23" s="7" t="s">
        <v>44</v>
      </c>
    </row>
    <row r="24" spans="1:2" ht="12.75">
      <c r="A24" s="2" t="s">
        <v>30</v>
      </c>
      <c r="B24" s="7" t="s">
        <v>54</v>
      </c>
    </row>
    <row r="25" spans="1:6" s="5" customFormat="1" ht="12.75">
      <c r="A25" s="4" t="s">
        <v>31</v>
      </c>
      <c r="B25" s="5" t="s">
        <v>55</v>
      </c>
      <c r="C25" s="6">
        <f>SUM(C26:C39)</f>
        <v>77306.28</v>
      </c>
      <c r="D25" s="6">
        <f>SUM(D26:D39)</f>
        <v>60291.69</v>
      </c>
      <c r="E25" s="9"/>
      <c r="F25" s="9"/>
    </row>
    <row r="26" spans="1:4" ht="39">
      <c r="A26" s="10" t="s">
        <v>4</v>
      </c>
      <c r="B26" s="11" t="s">
        <v>56</v>
      </c>
      <c r="C26" s="1">
        <v>69938.72</v>
      </c>
      <c r="D26" s="1">
        <v>53183.71</v>
      </c>
    </row>
    <row r="27" spans="1:6" ht="26.25">
      <c r="A27" s="10" t="s">
        <v>5</v>
      </c>
      <c r="B27" s="11" t="s">
        <v>57</v>
      </c>
      <c r="F27" s="1"/>
    </row>
    <row r="28" spans="1:2" ht="12.75">
      <c r="A28" s="2" t="s">
        <v>6</v>
      </c>
      <c r="B28" s="7" t="s">
        <v>58</v>
      </c>
    </row>
    <row r="29" spans="1:4" ht="12.75">
      <c r="A29" s="2" t="s">
        <v>9</v>
      </c>
      <c r="B29" s="7" t="s">
        <v>59</v>
      </c>
      <c r="C29" s="1">
        <v>7367.56</v>
      </c>
      <c r="D29" s="1">
        <v>7107.98</v>
      </c>
    </row>
    <row r="30" spans="1:2" ht="12.75">
      <c r="A30" s="2" t="s">
        <v>26</v>
      </c>
      <c r="B30" s="7" t="s">
        <v>60</v>
      </c>
    </row>
    <row r="31" spans="1:2" ht="12.75">
      <c r="A31" s="2" t="s">
        <v>27</v>
      </c>
      <c r="B31" s="7" t="s">
        <v>61</v>
      </c>
    </row>
    <row r="32" spans="1:2" ht="12.75">
      <c r="A32" s="2" t="s">
        <v>28</v>
      </c>
      <c r="B32" s="7" t="s">
        <v>62</v>
      </c>
    </row>
    <row r="33" spans="1:2" ht="12.75">
      <c r="A33" s="2" t="s">
        <v>29</v>
      </c>
      <c r="B33" s="7" t="s">
        <v>63</v>
      </c>
    </row>
    <row r="34" spans="1:2" ht="26.25">
      <c r="A34" s="10" t="s">
        <v>30</v>
      </c>
      <c r="B34" s="11" t="s">
        <v>64</v>
      </c>
    </row>
    <row r="35" spans="1:2" ht="12.75">
      <c r="A35" s="2" t="s">
        <v>32</v>
      </c>
      <c r="B35" s="7" t="s">
        <v>65</v>
      </c>
    </row>
    <row r="36" spans="1:2" ht="12.75">
      <c r="A36" s="2" t="s">
        <v>33</v>
      </c>
      <c r="B36" s="7" t="s">
        <v>66</v>
      </c>
    </row>
    <row r="37" spans="1:2" ht="12.75">
      <c r="A37" s="2" t="s">
        <v>34</v>
      </c>
      <c r="B37" s="7" t="s">
        <v>67</v>
      </c>
    </row>
    <row r="38" spans="1:2" ht="12.75">
      <c r="A38" s="2" t="s">
        <v>35</v>
      </c>
      <c r="B38" s="7" t="s">
        <v>68</v>
      </c>
    </row>
    <row r="39" spans="1:2" ht="26.25">
      <c r="A39" s="10" t="s">
        <v>36</v>
      </c>
      <c r="B39" s="11" t="s">
        <v>69</v>
      </c>
    </row>
    <row r="40" spans="1:4" s="5" customFormat="1" ht="12.75">
      <c r="A40" s="4" t="s">
        <v>37</v>
      </c>
      <c r="B40" s="5" t="s">
        <v>45</v>
      </c>
      <c r="C40" s="6">
        <v>0</v>
      </c>
      <c r="D40" s="6">
        <v>0</v>
      </c>
    </row>
    <row r="41" spans="1:4" s="5" customFormat="1" ht="12.75">
      <c r="A41" s="4" t="s">
        <v>38</v>
      </c>
      <c r="B41" s="5" t="s">
        <v>54</v>
      </c>
      <c r="C41" s="6">
        <v>58025.01</v>
      </c>
      <c r="D41" s="12">
        <v>41918.22</v>
      </c>
    </row>
    <row r="42" spans="1:5" s="5" customFormat="1" ht="12.75">
      <c r="A42" s="4" t="s">
        <v>39</v>
      </c>
      <c r="B42" s="5" t="s">
        <v>70</v>
      </c>
      <c r="C42" s="6">
        <v>802274</v>
      </c>
      <c r="D42" s="6">
        <v>902347.5</v>
      </c>
      <c r="E42" s="9"/>
    </row>
    <row r="43" spans="3:4" ht="12.75">
      <c r="C43" s="6"/>
      <c r="D43" s="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5"/>
    </sheetView>
  </sheetViews>
  <sheetFormatPr defaultColWidth="9.125" defaultRowHeight="12.75"/>
  <cols>
    <col min="1" max="1" width="4.125" style="2" bestFit="1" customWidth="1"/>
    <col min="2" max="2" width="45.50390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2" t="s">
        <v>168</v>
      </c>
    </row>
    <row r="2" ht="15">
      <c r="A2" s="22" t="s">
        <v>169</v>
      </c>
    </row>
    <row r="3" ht="15">
      <c r="A3" s="22" t="s">
        <v>170</v>
      </c>
    </row>
    <row r="4" ht="15">
      <c r="A4" s="22"/>
    </row>
    <row r="5" ht="15">
      <c r="A5" s="22" t="s">
        <v>171</v>
      </c>
    </row>
    <row r="8" spans="1:4" s="2" customFormat="1" ht="12.75">
      <c r="A8" s="23" t="s">
        <v>0</v>
      </c>
      <c r="B8" s="23"/>
      <c r="C8" s="3" t="s">
        <v>1</v>
      </c>
      <c r="D8" s="3" t="s">
        <v>2</v>
      </c>
    </row>
    <row r="9" spans="1:2" ht="12.75">
      <c r="A9" s="2" t="s">
        <v>4</v>
      </c>
      <c r="B9" s="7" t="s">
        <v>71</v>
      </c>
    </row>
    <row r="10" spans="1:2" ht="12.75">
      <c r="A10" s="2" t="s">
        <v>5</v>
      </c>
      <c r="B10" s="7" t="s">
        <v>72</v>
      </c>
    </row>
    <row r="11" spans="1:2" ht="12.75">
      <c r="A11" s="2" t="s">
        <v>6</v>
      </c>
      <c r="B11" s="7" t="s">
        <v>73</v>
      </c>
    </row>
    <row r="12" spans="1:2" ht="12.75">
      <c r="A12" s="2" t="s">
        <v>9</v>
      </c>
      <c r="B12" s="7" t="s">
        <v>74</v>
      </c>
    </row>
    <row r="13" spans="1:4" ht="12.75">
      <c r="A13" s="2" t="s">
        <v>26</v>
      </c>
      <c r="B13" s="7" t="s">
        <v>75</v>
      </c>
      <c r="C13" s="1">
        <v>5202.14</v>
      </c>
      <c r="D13" s="1">
        <v>4984.2</v>
      </c>
    </row>
    <row r="14" spans="1:2" ht="12.75">
      <c r="A14" s="2" t="s">
        <v>27</v>
      </c>
      <c r="B14" s="7" t="s">
        <v>76</v>
      </c>
    </row>
    <row r="15" spans="1:4" s="5" customFormat="1" ht="12.75">
      <c r="A15" s="4" t="s">
        <v>28</v>
      </c>
      <c r="B15" s="5" t="s">
        <v>77</v>
      </c>
      <c r="C15" s="6">
        <f>SUM(C9:C14)</f>
        <v>5202.14</v>
      </c>
      <c r="D15" s="6">
        <f>SUM(D9:D14)</f>
        <v>4984.2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5"/>
    </sheetView>
  </sheetViews>
  <sheetFormatPr defaultColWidth="9.125" defaultRowHeight="12.75"/>
  <cols>
    <col min="1" max="1" width="4.125" style="2" bestFit="1" customWidth="1"/>
    <col min="2" max="2" width="66.625" style="7" customWidth="1"/>
    <col min="3" max="3" width="14.625" style="1" bestFit="1" customWidth="1"/>
    <col min="4" max="4" width="14.625" style="1" customWidth="1"/>
    <col min="5" max="5" width="12.625" style="7" customWidth="1"/>
    <col min="6" max="16384" width="9.125" style="7" customWidth="1"/>
  </cols>
  <sheetData>
    <row r="1" ht="15">
      <c r="A1" s="22" t="s">
        <v>168</v>
      </c>
    </row>
    <row r="2" ht="15">
      <c r="A2" s="22" t="s">
        <v>169</v>
      </c>
    </row>
    <row r="3" ht="15">
      <c r="A3" s="22" t="s">
        <v>170</v>
      </c>
    </row>
    <row r="4" ht="15">
      <c r="A4" s="22"/>
    </row>
    <row r="5" ht="15">
      <c r="A5" s="22" t="s">
        <v>171</v>
      </c>
    </row>
    <row r="8" spans="1:4" s="2" customFormat="1" ht="12.75">
      <c r="A8" s="23" t="s">
        <v>0</v>
      </c>
      <c r="B8" s="23"/>
      <c r="C8" s="3" t="s">
        <v>1</v>
      </c>
      <c r="D8" s="3" t="s">
        <v>2</v>
      </c>
    </row>
    <row r="9" spans="1:4" s="5" customFormat="1" ht="12.75">
      <c r="A9" s="4" t="s">
        <v>4</v>
      </c>
      <c r="B9" s="5" t="s">
        <v>84</v>
      </c>
      <c r="C9" s="6"/>
      <c r="D9" s="6"/>
    </row>
    <row r="10" spans="1:4" ht="12.75">
      <c r="A10" s="2" t="s">
        <v>78</v>
      </c>
      <c r="B10" s="7" t="s">
        <v>85</v>
      </c>
      <c r="C10" s="13">
        <v>24450.6577</v>
      </c>
      <c r="D10" s="13">
        <v>62379.4047</v>
      </c>
    </row>
    <row r="11" spans="1:4" ht="12.75">
      <c r="A11" s="2" t="s">
        <v>79</v>
      </c>
      <c r="B11" s="7" t="s">
        <v>86</v>
      </c>
      <c r="C11" s="13">
        <v>62379.4047</v>
      </c>
      <c r="D11" s="13">
        <v>66748.09709999998</v>
      </c>
    </row>
    <row r="12" spans="1:4" s="5" customFormat="1" ht="12.75">
      <c r="A12" s="4" t="s">
        <v>5</v>
      </c>
      <c r="B12" s="5" t="s">
        <v>87</v>
      </c>
      <c r="C12" s="6"/>
      <c r="D12" s="14"/>
    </row>
    <row r="13" spans="1:4" ht="12.75">
      <c r="A13" s="2" t="s">
        <v>80</v>
      </c>
      <c r="B13" s="7" t="s">
        <v>88</v>
      </c>
      <c r="C13" s="15">
        <v>12.3309</v>
      </c>
      <c r="D13" s="15">
        <v>12.8612</v>
      </c>
    </row>
    <row r="14" spans="1:4" ht="12.75">
      <c r="A14" s="2" t="s">
        <v>81</v>
      </c>
      <c r="B14" s="7" t="s">
        <v>89</v>
      </c>
      <c r="C14" s="15">
        <v>12.2772</v>
      </c>
      <c r="D14" s="15">
        <v>12.8588</v>
      </c>
    </row>
    <row r="15" spans="1:4" ht="12.75">
      <c r="A15" s="2" t="s">
        <v>82</v>
      </c>
      <c r="B15" s="7" t="s">
        <v>90</v>
      </c>
      <c r="C15" s="15">
        <v>12.8612</v>
      </c>
      <c r="D15" s="15">
        <v>13.5187</v>
      </c>
    </row>
    <row r="16" spans="1:4" ht="12.75">
      <c r="A16" s="2" t="s">
        <v>83</v>
      </c>
      <c r="B16" s="7" t="s">
        <v>91</v>
      </c>
      <c r="C16" s="15">
        <v>12.8612</v>
      </c>
      <c r="D16" s="15">
        <v>13.5187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9" sqref="C9"/>
    </sheetView>
  </sheetViews>
  <sheetFormatPr defaultColWidth="9.125" defaultRowHeight="12.75"/>
  <cols>
    <col min="1" max="1" width="5.625" style="2" bestFit="1" customWidth="1"/>
    <col min="2" max="2" width="75.625" style="7" customWidth="1"/>
    <col min="3" max="3" width="11.50390625" style="8" bestFit="1" customWidth="1"/>
    <col min="4" max="4" width="22.125" style="1" bestFit="1" customWidth="1"/>
    <col min="5" max="5" width="30.50390625" style="1" bestFit="1" customWidth="1"/>
    <col min="6" max="16384" width="9.125" style="7" customWidth="1"/>
  </cols>
  <sheetData>
    <row r="1" ht="15">
      <c r="A1" s="22" t="s">
        <v>168</v>
      </c>
    </row>
    <row r="2" ht="15">
      <c r="A2" s="22" t="s">
        <v>169</v>
      </c>
    </row>
    <row r="3" ht="15">
      <c r="A3" s="22" t="s">
        <v>170</v>
      </c>
    </row>
    <row r="4" ht="15">
      <c r="A4" s="22"/>
    </row>
    <row r="5" ht="15">
      <c r="A5" s="22" t="s">
        <v>171</v>
      </c>
    </row>
    <row r="8" spans="1:5" s="2" customFormat="1" ht="12.75">
      <c r="A8" s="24" t="s">
        <v>167</v>
      </c>
      <c r="B8" s="24"/>
      <c r="C8" s="16" t="s">
        <v>166</v>
      </c>
      <c r="D8" s="16" t="s">
        <v>164</v>
      </c>
      <c r="E8" s="16" t="s">
        <v>165</v>
      </c>
    </row>
    <row r="9" spans="1:5" s="5" customFormat="1" ht="39">
      <c r="A9" s="17" t="s">
        <v>4</v>
      </c>
      <c r="B9" s="18" t="s">
        <v>111</v>
      </c>
      <c r="C9" s="6">
        <f>C10</f>
        <v>803.5268762928115</v>
      </c>
      <c r="D9" s="6">
        <f>D10</f>
        <v>805133.5593904953</v>
      </c>
      <c r="E9" s="19">
        <f>D9/'I. Aktywa netto funduszu'!D$9</f>
        <v>0.8922655178747604</v>
      </c>
    </row>
    <row r="10" spans="1:5" ht="12.75">
      <c r="A10" s="2" t="s">
        <v>78</v>
      </c>
      <c r="B10" s="7" t="s">
        <v>112</v>
      </c>
      <c r="C10" s="1">
        <f>SUM(C11:C19)</f>
        <v>803.5268762928115</v>
      </c>
      <c r="D10" s="1">
        <f>SUM(D11:D19)</f>
        <v>805133.5593904953</v>
      </c>
      <c r="E10" s="20">
        <f>D10/'I. Aktywa netto funduszu'!D$9</f>
        <v>0.8922655178747604</v>
      </c>
    </row>
    <row r="11" spans="1:5" ht="12.75">
      <c r="A11" s="2" t="s">
        <v>172</v>
      </c>
      <c r="B11" s="7" t="s">
        <v>181</v>
      </c>
      <c r="C11" s="1">
        <v>132.37675062484539</v>
      </c>
      <c r="D11" s="1">
        <v>130245.48493978537</v>
      </c>
      <c r="E11" s="20">
        <f>D11/'I. Aktywa netto funduszu'!D$9</f>
        <v>0.14434071678570104</v>
      </c>
    </row>
    <row r="12" spans="1:5" ht="12.75">
      <c r="A12" s="2" t="s">
        <v>173</v>
      </c>
      <c r="B12" s="7" t="s">
        <v>182</v>
      </c>
      <c r="C12" s="1">
        <v>132.37675062484539</v>
      </c>
      <c r="D12" s="1">
        <v>127650.9006275384</v>
      </c>
      <c r="E12" s="20">
        <f>D12/'I. Aktywa netto funduszu'!D$9</f>
        <v>0.14146534525505794</v>
      </c>
    </row>
    <row r="13" spans="1:5" ht="12.75">
      <c r="A13" s="2" t="s">
        <v>174</v>
      </c>
      <c r="B13" s="7" t="s">
        <v>183</v>
      </c>
      <c r="C13" s="1">
        <v>54.27446775618661</v>
      </c>
      <c r="D13" s="1">
        <v>56956.16920801978</v>
      </c>
      <c r="E13" s="20">
        <f>D13/'I. Aktywa netto funduszu'!D$9</f>
        <v>0.06311999446778517</v>
      </c>
    </row>
    <row r="14" spans="1:5" ht="12.75">
      <c r="A14" s="2" t="s">
        <v>175</v>
      </c>
      <c r="B14" s="7" t="s">
        <v>184</v>
      </c>
      <c r="C14" s="1">
        <v>83.3973528936526</v>
      </c>
      <c r="D14" s="1">
        <v>74265.34275179764</v>
      </c>
      <c r="E14" s="20">
        <f>D14/'I. Aktywa netto funduszu'!D$9</f>
        <v>0.08230237547263958</v>
      </c>
    </row>
    <row r="15" spans="1:5" ht="12.75">
      <c r="A15" s="2" t="s">
        <v>176</v>
      </c>
      <c r="B15" s="7" t="s">
        <v>185</v>
      </c>
      <c r="C15" s="1">
        <v>23.165931359347944</v>
      </c>
      <c r="D15" s="1">
        <v>23576.66332234918</v>
      </c>
      <c r="E15" s="20">
        <f>D15/'I. Aktywa netto funduszu'!D$9</f>
        <v>0.026128141677512467</v>
      </c>
    </row>
    <row r="16" spans="1:5" ht="12.75">
      <c r="A16" s="2" t="s">
        <v>177</v>
      </c>
      <c r="B16" s="7" t="s">
        <v>186</v>
      </c>
      <c r="C16" s="1">
        <v>90.01619042489486</v>
      </c>
      <c r="D16" s="1">
        <v>99222.14621964886</v>
      </c>
      <c r="E16" s="20">
        <f>D16/'I. Aktywa netto funduszu'!D$9</f>
        <v>0.10996001675590486</v>
      </c>
    </row>
    <row r="17" spans="1:5" ht="12.75">
      <c r="A17" s="2" t="s">
        <v>178</v>
      </c>
      <c r="B17" s="7" t="s">
        <v>187</v>
      </c>
      <c r="C17" s="1">
        <v>23.165931359347944</v>
      </c>
      <c r="D17" s="1">
        <v>23914.885920195662</v>
      </c>
      <c r="E17" s="20">
        <f>D17/'I. Aktywa netto funduszu'!D$9</f>
        <v>0.026502966894899872</v>
      </c>
    </row>
    <row r="18" spans="1:5" ht="12.75">
      <c r="A18" s="2" t="s">
        <v>179</v>
      </c>
      <c r="B18" s="7" t="s">
        <v>188</v>
      </c>
      <c r="C18" s="1">
        <v>132.37675062484539</v>
      </c>
      <c r="D18" s="1">
        <v>135124.89196781718</v>
      </c>
      <c r="E18" s="20">
        <f>D18/'I. Aktywa netto funduszu'!D$9</f>
        <v>0.14974817569485943</v>
      </c>
    </row>
    <row r="19" spans="1:5" ht="12.75">
      <c r="A19" s="2" t="s">
        <v>180</v>
      </c>
      <c r="B19" s="7" t="s">
        <v>189</v>
      </c>
      <c r="C19" s="1">
        <v>132.37675062484539</v>
      </c>
      <c r="D19" s="1">
        <v>134177.07443334328</v>
      </c>
      <c r="E19" s="20">
        <f>D19/'I. Aktywa netto funduszu'!D$9</f>
        <v>0.14869778487040003</v>
      </c>
    </row>
    <row r="20" spans="1:5" ht="12.75">
      <c r="A20" s="2" t="s">
        <v>79</v>
      </c>
      <c r="B20" s="7" t="s">
        <v>113</v>
      </c>
      <c r="C20" s="1"/>
      <c r="E20" s="20">
        <f>D20/'I. Aktywa netto funduszu'!D$9</f>
        <v>0</v>
      </c>
    </row>
    <row r="21" spans="1:5" ht="12.75">
      <c r="A21" s="2" t="s">
        <v>92</v>
      </c>
      <c r="B21" s="7" t="s">
        <v>114</v>
      </c>
      <c r="C21" s="1"/>
      <c r="E21" s="20">
        <f>D21/'I. Aktywa netto funduszu'!D$9</f>
        <v>0</v>
      </c>
    </row>
    <row r="22" spans="1:5" s="5" customFormat="1" ht="26.25">
      <c r="A22" s="17" t="s">
        <v>5</v>
      </c>
      <c r="B22" s="18" t="s">
        <v>115</v>
      </c>
      <c r="C22" s="6"/>
      <c r="D22" s="6"/>
      <c r="E22" s="19">
        <f>D22/'I. Aktywa netto funduszu'!D$9</f>
        <v>0</v>
      </c>
    </row>
    <row r="23" spans="1:5" s="5" customFormat="1" ht="12.75">
      <c r="A23" s="4" t="s">
        <v>6</v>
      </c>
      <c r="B23" s="5" t="s">
        <v>116</v>
      </c>
      <c r="C23" s="6">
        <f>C24+C27</f>
        <v>0</v>
      </c>
      <c r="D23" s="6">
        <f>D24+D27</f>
        <v>0</v>
      </c>
      <c r="E23" s="19">
        <f>D23/'I. Aktywa netto funduszu'!D$9</f>
        <v>0</v>
      </c>
    </row>
    <row r="24" spans="1:5" ht="12.75">
      <c r="A24" s="2" t="s">
        <v>7</v>
      </c>
      <c r="B24" s="7" t="s">
        <v>117</v>
      </c>
      <c r="C24" s="1">
        <f>C25+C26</f>
        <v>0</v>
      </c>
      <c r="D24" s="1">
        <f>D25+D26</f>
        <v>0</v>
      </c>
      <c r="E24" s="20">
        <f>D24/'I. Aktywa netto funduszu'!D$9</f>
        <v>0</v>
      </c>
    </row>
    <row r="25" spans="1:5" ht="12.75">
      <c r="A25" s="2" t="s">
        <v>93</v>
      </c>
      <c r="B25" s="7" t="s">
        <v>118</v>
      </c>
      <c r="C25" s="1"/>
      <c r="E25" s="20">
        <f>D25/'I. Aktywa netto funduszu'!D$9</f>
        <v>0</v>
      </c>
    </row>
    <row r="26" spans="1:5" ht="12.75">
      <c r="A26" s="2" t="s">
        <v>94</v>
      </c>
      <c r="B26" s="7" t="s">
        <v>119</v>
      </c>
      <c r="C26" s="1"/>
      <c r="E26" s="20">
        <f>D26/'I. Aktywa netto funduszu'!D$9</f>
        <v>0</v>
      </c>
    </row>
    <row r="27" spans="1:5" ht="12.75">
      <c r="A27" s="2" t="s">
        <v>8</v>
      </c>
      <c r="B27" s="7" t="s">
        <v>120</v>
      </c>
      <c r="C27" s="1"/>
      <c r="E27" s="20">
        <f>D27/'I. Aktywa netto funduszu'!D$9</f>
        <v>0</v>
      </c>
    </row>
    <row r="28" spans="1:5" s="5" customFormat="1" ht="12.75">
      <c r="A28" s="4" t="s">
        <v>9</v>
      </c>
      <c r="B28" s="5" t="s">
        <v>121</v>
      </c>
      <c r="C28" s="6">
        <f>SUM(C29:C30)</f>
        <v>7.413098034991342</v>
      </c>
      <c r="D28" s="6">
        <f>SUM(D29:D30)</f>
        <v>97213.9406095047</v>
      </c>
      <c r="E28" s="19">
        <f>D28/'I. Aktywa netto funduszu'!D$9</f>
        <v>0.10773448212523967</v>
      </c>
    </row>
    <row r="29" spans="1:5" ht="12.75">
      <c r="A29" s="2" t="s">
        <v>95</v>
      </c>
      <c r="B29" s="7" t="s">
        <v>118</v>
      </c>
      <c r="C29" s="1"/>
      <c r="E29" s="20">
        <f>D29/'I. Aktywa netto funduszu'!D$9</f>
        <v>0</v>
      </c>
    </row>
    <row r="30" spans="1:5" ht="12.75">
      <c r="A30" s="2" t="s">
        <v>96</v>
      </c>
      <c r="B30" s="7" t="s">
        <v>119</v>
      </c>
      <c r="C30" s="1">
        <f>SUM(C31:C34)</f>
        <v>7.413098034991342</v>
      </c>
      <c r="D30" s="1">
        <f>SUM(D31:D34)</f>
        <v>97213.9406095047</v>
      </c>
      <c r="E30" s="20">
        <f>D30/'I. Aktywa netto funduszu'!D$9</f>
        <v>0.10773448212523967</v>
      </c>
    </row>
    <row r="31" spans="1:5" ht="12.75">
      <c r="A31" s="2" t="s">
        <v>190</v>
      </c>
      <c r="B31" s="7" t="s">
        <v>194</v>
      </c>
      <c r="C31" s="1">
        <v>2.647535012496908</v>
      </c>
      <c r="D31" s="1">
        <v>26426.609005389008</v>
      </c>
      <c r="E31" s="20">
        <f>D31/'I. Aktywa netto funduszu'!D$9</f>
        <v>0.02928650991484878</v>
      </c>
    </row>
    <row r="32" spans="1:5" ht="12.75">
      <c r="A32" s="2" t="s">
        <v>191</v>
      </c>
      <c r="B32" s="7" t="s">
        <v>196</v>
      </c>
      <c r="C32" s="1">
        <v>1.059014004998763</v>
      </c>
      <c r="D32" s="1">
        <v>10557.352976392871</v>
      </c>
      <c r="E32" s="20">
        <f>D32/'I. Aktywa netto funduszu'!D$9</f>
        <v>0.011699875021976424</v>
      </c>
    </row>
    <row r="33" spans="1:5" ht="12.75">
      <c r="A33" s="2" t="s">
        <v>192</v>
      </c>
      <c r="B33" s="7" t="s">
        <v>195</v>
      </c>
      <c r="C33" s="1">
        <v>0.26475350124969077</v>
      </c>
      <c r="D33" s="1">
        <v>26338.790269024485</v>
      </c>
      <c r="E33" s="20">
        <f>D33/'I. Aktywa netto funduszu'!D$9</f>
        <v>0.029189187390694257</v>
      </c>
    </row>
    <row r="34" spans="1:5" ht="12.75">
      <c r="A34" s="2" t="s">
        <v>193</v>
      </c>
      <c r="B34" s="7" t="s">
        <v>197</v>
      </c>
      <c r="C34" s="1">
        <v>3.44179551624598</v>
      </c>
      <c r="D34" s="1">
        <v>33891.18835869835</v>
      </c>
      <c r="E34" s="20">
        <f>D34/'I. Aktywa netto funduszu'!D$9</f>
        <v>0.037558909797720225</v>
      </c>
    </row>
    <row r="35" spans="1:5" s="5" customFormat="1" ht="12.75">
      <c r="A35" s="4" t="s">
        <v>26</v>
      </c>
      <c r="B35" s="5" t="s">
        <v>122</v>
      </c>
      <c r="C35" s="6">
        <f>C36+C39</f>
        <v>0</v>
      </c>
      <c r="D35" s="6">
        <f>D36+D39</f>
        <v>0</v>
      </c>
      <c r="E35" s="19">
        <f>D35/'I. Aktywa netto funduszu'!D$9</f>
        <v>0</v>
      </c>
    </row>
    <row r="36" spans="1:5" ht="12.75">
      <c r="A36" s="2" t="s">
        <v>97</v>
      </c>
      <c r="B36" s="7" t="s">
        <v>117</v>
      </c>
      <c r="C36" s="1">
        <f>C37+C38</f>
        <v>0</v>
      </c>
      <c r="D36" s="1">
        <f>D37+D38</f>
        <v>0</v>
      </c>
      <c r="E36" s="20">
        <f>D36/'I. Aktywa netto funduszu'!D$9</f>
        <v>0</v>
      </c>
    </row>
    <row r="37" spans="1:5" ht="12.75">
      <c r="A37" s="2" t="s">
        <v>98</v>
      </c>
      <c r="B37" s="7" t="s">
        <v>118</v>
      </c>
      <c r="C37" s="1"/>
      <c r="E37" s="20">
        <f>D37/'I. Aktywa netto funduszu'!D$9</f>
        <v>0</v>
      </c>
    </row>
    <row r="38" spans="1:5" ht="12.75">
      <c r="A38" s="2" t="s">
        <v>99</v>
      </c>
      <c r="B38" s="7" t="s">
        <v>119</v>
      </c>
      <c r="C38" s="1"/>
      <c r="E38" s="20">
        <f>D38/'I. Aktywa netto funduszu'!D$9</f>
        <v>0</v>
      </c>
    </row>
    <row r="39" spans="1:5" ht="12.75">
      <c r="A39" s="2" t="s">
        <v>100</v>
      </c>
      <c r="B39" s="7" t="s">
        <v>120</v>
      </c>
      <c r="C39" s="1"/>
      <c r="E39" s="20">
        <f>D39/'I. Aktywa netto funduszu'!D$9</f>
        <v>0</v>
      </c>
    </row>
    <row r="40" spans="1:5" s="5" customFormat="1" ht="12.75">
      <c r="A40" s="4" t="s">
        <v>27</v>
      </c>
      <c r="B40" s="5" t="s">
        <v>123</v>
      </c>
      <c r="C40" s="6">
        <f>C41+C44</f>
        <v>0</v>
      </c>
      <c r="D40" s="6">
        <f>D41+D44</f>
        <v>0</v>
      </c>
      <c r="E40" s="19">
        <f>D40/'I. Aktywa netto funduszu'!D$9</f>
        <v>0</v>
      </c>
    </row>
    <row r="41" spans="1:5" ht="12.75">
      <c r="A41" s="2" t="s">
        <v>101</v>
      </c>
      <c r="B41" s="7" t="s">
        <v>117</v>
      </c>
      <c r="C41" s="1">
        <f>C42+C43</f>
        <v>0</v>
      </c>
      <c r="D41" s="1">
        <f>D42+D43</f>
        <v>0</v>
      </c>
      <c r="E41" s="20">
        <f>D41/'I. Aktywa netto funduszu'!D$9</f>
        <v>0</v>
      </c>
    </row>
    <row r="42" spans="1:5" ht="12.75">
      <c r="A42" s="2" t="s">
        <v>102</v>
      </c>
      <c r="B42" s="7" t="s">
        <v>118</v>
      </c>
      <c r="C42" s="1"/>
      <c r="E42" s="20">
        <f>D42/'I. Aktywa netto funduszu'!D$9</f>
        <v>0</v>
      </c>
    </row>
    <row r="43" spans="1:5" ht="12.75">
      <c r="A43" s="2" t="s">
        <v>103</v>
      </c>
      <c r="B43" s="7" t="s">
        <v>119</v>
      </c>
      <c r="C43" s="1"/>
      <c r="E43" s="20">
        <f>D43/'I. Aktywa netto funduszu'!D$9</f>
        <v>0</v>
      </c>
    </row>
    <row r="44" spans="1:5" ht="12.75">
      <c r="A44" s="2" t="s">
        <v>104</v>
      </c>
      <c r="B44" s="7" t="s">
        <v>120</v>
      </c>
      <c r="C44" s="1"/>
      <c r="E44" s="20">
        <f>D44/'I. Aktywa netto funduszu'!D$9</f>
        <v>0</v>
      </c>
    </row>
    <row r="45" spans="1:5" s="5" customFormat="1" ht="12.75">
      <c r="A45" s="4" t="s">
        <v>28</v>
      </c>
      <c r="B45" s="5" t="s">
        <v>124</v>
      </c>
      <c r="C45" s="6"/>
      <c r="D45" s="6"/>
      <c r="E45" s="19">
        <f>D45/'I. Aktywa netto funduszu'!D$9</f>
        <v>0</v>
      </c>
    </row>
    <row r="46" spans="1:5" s="5" customFormat="1" ht="12.75">
      <c r="A46" s="4" t="s">
        <v>29</v>
      </c>
      <c r="B46" s="5" t="s">
        <v>125</v>
      </c>
      <c r="C46" s="6">
        <f>SUM(C47:C48)</f>
        <v>0</v>
      </c>
      <c r="D46" s="6">
        <f>SUM(D47:D48)</f>
        <v>0</v>
      </c>
      <c r="E46" s="19">
        <f>D46/'I. Aktywa netto funduszu'!D$9</f>
        <v>0</v>
      </c>
    </row>
    <row r="47" spans="1:5" ht="12.75">
      <c r="A47" s="2" t="s">
        <v>105</v>
      </c>
      <c r="B47" s="7" t="s">
        <v>126</v>
      </c>
      <c r="C47" s="1"/>
      <c r="E47" s="20">
        <f>D47/'I. Aktywa netto funduszu'!D$9</f>
        <v>0</v>
      </c>
    </row>
    <row r="48" spans="1:5" ht="12.75">
      <c r="A48" s="2" t="s">
        <v>135</v>
      </c>
      <c r="B48" s="7" t="s">
        <v>127</v>
      </c>
      <c r="C48" s="8">
        <f>SUM(C49:C50)</f>
        <v>0</v>
      </c>
      <c r="D48" s="8">
        <f>SUM(D49:D50)</f>
        <v>0</v>
      </c>
      <c r="E48" s="20">
        <f>D48/'I. Aktywa netto funduszu'!D$9</f>
        <v>0</v>
      </c>
    </row>
    <row r="49" spans="1:5" ht="12.75">
      <c r="A49" s="2" t="s">
        <v>106</v>
      </c>
      <c r="B49" s="7" t="s">
        <v>128</v>
      </c>
      <c r="C49" s="1"/>
      <c r="E49" s="20">
        <f>D49/'I. Aktywa netto funduszu'!D$9</f>
        <v>0</v>
      </c>
    </row>
    <row r="50" spans="1:5" ht="12.75">
      <c r="A50" s="2" t="s">
        <v>107</v>
      </c>
      <c r="B50" s="7" t="s">
        <v>129</v>
      </c>
      <c r="C50" s="1"/>
      <c r="E50" s="20">
        <f>D50/'I. Aktywa netto funduszu'!D$9</f>
        <v>0</v>
      </c>
    </row>
    <row r="51" spans="1:5" s="5" customFormat="1" ht="26.25">
      <c r="A51" s="17" t="s">
        <v>30</v>
      </c>
      <c r="B51" s="18" t="s">
        <v>130</v>
      </c>
      <c r="C51" s="6">
        <f>SUM(C52:C57)</f>
        <v>0</v>
      </c>
      <c r="D51" s="6">
        <f>SUM(D52:D57)</f>
        <v>0</v>
      </c>
      <c r="E51" s="19">
        <f>D51/'I. Aktywa netto funduszu'!D$9</f>
        <v>0</v>
      </c>
    </row>
    <row r="52" spans="1:5" ht="12.75">
      <c r="A52" s="2" t="s">
        <v>108</v>
      </c>
      <c r="B52" s="7" t="s">
        <v>131</v>
      </c>
      <c r="C52" s="1"/>
      <c r="E52" s="20">
        <f>D52/'I. Aktywa netto funduszu'!D$9</f>
        <v>0</v>
      </c>
    </row>
    <row r="53" spans="1:5" ht="12.75">
      <c r="A53" s="2" t="s">
        <v>109</v>
      </c>
      <c r="B53" s="7" t="s">
        <v>132</v>
      </c>
      <c r="C53" s="1"/>
      <c r="E53" s="20">
        <f>D53/'I. Aktywa netto funduszu'!D$9</f>
        <v>0</v>
      </c>
    </row>
    <row r="54" spans="1:5" ht="12.75">
      <c r="A54" s="2" t="s">
        <v>110</v>
      </c>
      <c r="B54" s="7" t="s">
        <v>133</v>
      </c>
      <c r="C54" s="1"/>
      <c r="E54" s="20">
        <f>D54/'I. Aktywa netto funduszu'!D$9</f>
        <v>0</v>
      </c>
    </row>
    <row r="55" spans="1:5" ht="12.75">
      <c r="A55" s="2" t="s">
        <v>136</v>
      </c>
      <c r="B55" s="7" t="s">
        <v>134</v>
      </c>
      <c r="C55" s="1"/>
      <c r="E55" s="20">
        <f>D55/'I. Aktywa netto funduszu'!D$9</f>
        <v>0</v>
      </c>
    </row>
    <row r="56" spans="1:5" ht="12.75">
      <c r="A56" s="2" t="s">
        <v>137</v>
      </c>
      <c r="B56" s="7" t="s">
        <v>148</v>
      </c>
      <c r="C56" s="1"/>
      <c r="E56" s="20">
        <f>D56/'I. Aktywa netto funduszu'!D$9</f>
        <v>0</v>
      </c>
    </row>
    <row r="57" spans="1:5" ht="12.75">
      <c r="A57" s="2" t="s">
        <v>138</v>
      </c>
      <c r="B57" s="7" t="s">
        <v>149</v>
      </c>
      <c r="C57" s="1"/>
      <c r="E57" s="20">
        <f>D57/'I. Aktywa netto funduszu'!D$9</f>
        <v>0</v>
      </c>
    </row>
    <row r="58" spans="1:5" s="5" customFormat="1" ht="12.75">
      <c r="A58" s="4" t="s">
        <v>32</v>
      </c>
      <c r="B58" s="5" t="s">
        <v>150</v>
      </c>
      <c r="C58" s="6"/>
      <c r="D58" s="6"/>
      <c r="E58" s="19">
        <f>D58/'I. Aktywa netto funduszu'!D$9</f>
        <v>0</v>
      </c>
    </row>
    <row r="59" spans="1:5" s="5" customFormat="1" ht="12.75">
      <c r="A59" s="4" t="s">
        <v>33</v>
      </c>
      <c r="B59" s="5" t="s">
        <v>151</v>
      </c>
      <c r="C59" s="6">
        <f>SUM(C60:C63)</f>
        <v>0</v>
      </c>
      <c r="D59" s="6">
        <f>SUM(D60:D63)</f>
        <v>0</v>
      </c>
      <c r="E59" s="19">
        <f>D59/'I. Aktywa netto funduszu'!D$9</f>
        <v>0</v>
      </c>
    </row>
    <row r="60" spans="1:5" ht="12.75">
      <c r="A60" s="2" t="s">
        <v>139</v>
      </c>
      <c r="B60" s="7" t="s">
        <v>152</v>
      </c>
      <c r="C60" s="1"/>
      <c r="E60" s="20">
        <f>D60/'I. Aktywa netto funduszu'!D$9</f>
        <v>0</v>
      </c>
    </row>
    <row r="61" spans="1:5" ht="12.75">
      <c r="A61" s="2" t="s">
        <v>140</v>
      </c>
      <c r="B61" s="7" t="s">
        <v>153</v>
      </c>
      <c r="C61" s="1"/>
      <c r="E61" s="20">
        <f>D61/'I. Aktywa netto funduszu'!D$9</f>
        <v>0</v>
      </c>
    </row>
    <row r="62" spans="1:5" ht="12.75">
      <c r="A62" s="2" t="s">
        <v>141</v>
      </c>
      <c r="B62" s="7" t="s">
        <v>154</v>
      </c>
      <c r="C62" s="1"/>
      <c r="E62" s="20">
        <f>D62/'I. Aktywa netto funduszu'!D$9</f>
        <v>0</v>
      </c>
    </row>
    <row r="63" spans="1:5" ht="12.75">
      <c r="A63" s="2" t="s">
        <v>142</v>
      </c>
      <c r="B63" s="7" t="s">
        <v>155</v>
      </c>
      <c r="C63" s="1"/>
      <c r="E63" s="20">
        <f>D63/'I. Aktywa netto funduszu'!D$9</f>
        <v>0</v>
      </c>
    </row>
    <row r="64" spans="1:5" s="5" customFormat="1" ht="12.75">
      <c r="A64" s="4" t="s">
        <v>34</v>
      </c>
      <c r="B64" s="5" t="s">
        <v>156</v>
      </c>
      <c r="C64" s="6"/>
      <c r="D64" s="6"/>
      <c r="E64" s="19">
        <f>D64/'I. Aktywa netto funduszu'!D$9</f>
        <v>0</v>
      </c>
    </row>
    <row r="65" spans="1:5" s="5" customFormat="1" ht="12.75">
      <c r="A65" s="4" t="s">
        <v>35</v>
      </c>
      <c r="B65" s="5" t="s">
        <v>157</v>
      </c>
      <c r="C65" s="6"/>
      <c r="D65" s="6"/>
      <c r="E65" s="19">
        <f>D65/'I. Aktywa netto funduszu'!D$9</f>
        <v>0</v>
      </c>
    </row>
    <row r="66" spans="1:5" s="5" customFormat="1" ht="26.25">
      <c r="A66" s="17" t="s">
        <v>36</v>
      </c>
      <c r="B66" s="18" t="s">
        <v>158</v>
      </c>
      <c r="C66" s="6"/>
      <c r="D66" s="6"/>
      <c r="E66" s="19">
        <f>D66/'I. Aktywa netto funduszu'!D$9</f>
        <v>0</v>
      </c>
    </row>
    <row r="67" spans="1:5" s="5" customFormat="1" ht="12.75">
      <c r="A67" s="4" t="s">
        <v>143</v>
      </c>
      <c r="B67" s="5" t="s">
        <v>159</v>
      </c>
      <c r="C67" s="6">
        <f>C9+C22+C23+C28+C35+C40+C45+C46+C51+C58+C59+C64+C65+C66</f>
        <v>810.9399743278028</v>
      </c>
      <c r="D67" s="6">
        <f>D9+D22+D23+D28+D35+D40+D45+D46+D51+D58+D59+D64+D65+D66</f>
        <v>902347.5</v>
      </c>
      <c r="E67" s="19">
        <f>D67/'I. Aktywa netto funduszu'!D$9</f>
        <v>1</v>
      </c>
    </row>
    <row r="68" spans="1:5" ht="12.75">
      <c r="A68" s="2" t="s">
        <v>144</v>
      </c>
      <c r="B68" s="21" t="s">
        <v>160</v>
      </c>
      <c r="C68" s="1">
        <v>810.943</v>
      </c>
      <c r="D68" s="1">
        <v>902347.5</v>
      </c>
      <c r="E68" s="20">
        <f>D68/'I. Aktywa netto funduszu'!D$9</f>
        <v>1</v>
      </c>
    </row>
    <row r="69" spans="1:5" ht="12.75">
      <c r="A69" s="2" t="s">
        <v>145</v>
      </c>
      <c r="B69" s="21" t="s">
        <v>161</v>
      </c>
      <c r="E69" s="20">
        <f>D69/'I. Aktywa netto funduszu'!D$9</f>
        <v>0</v>
      </c>
    </row>
    <row r="70" spans="1:5" ht="12.75">
      <c r="A70" s="2" t="s">
        <v>146</v>
      </c>
      <c r="B70" s="21" t="s">
        <v>162</v>
      </c>
      <c r="E70" s="20">
        <f>D70/'I. Aktywa netto funduszu'!D$9</f>
        <v>0</v>
      </c>
    </row>
    <row r="71" spans="1:5" ht="12.75">
      <c r="A71" s="2" t="s">
        <v>147</v>
      </c>
      <c r="B71" s="21" t="s">
        <v>163</v>
      </c>
      <c r="E71" s="20">
        <f>D71/'I.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2019-11-21T10:22:22Z</dcterms:created>
  <dcterms:modified xsi:type="dcterms:W3CDTF">2019-11-21T10:22:41Z</dcterms:modified>
  <cp:category/>
  <cp:version/>
  <cp:contentType/>
  <cp:contentStatus/>
</cp:coreProperties>
</file>