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<sst xmlns="http://schemas.openxmlformats.org/spreadsheetml/2006/main" count="252" uniqueCount="174">
  <si>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</si>
  <si>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</si>
  <si>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</si>
  <si>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</si>
  <si>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</si>
  <si>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</si>
  <si>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</si>
  <si>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</si>
  <si>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</si>
  <si>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</si>
  <si>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</si>
  <si>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</si>
  <si>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</si>
  <si>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</si>
  <si>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</si>
  <si>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</si>
  <si>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</si>
  <si>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</si>
  <si>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</si>
  <si>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</si>
  <si>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</si>
  <si>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</si>
  <si>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</si>
  <si>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</si>
  <si>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</si>
  <si>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</si>
  <si>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</si>
  <si>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</si>
  <si>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</si>
  <si>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</si>
  <si>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</si>
  <si>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</si>
  <si>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</si>
  <si>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</si>
  <si>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</si>
  <si>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</si>
  <si>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</si>
  <si>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</si>
  <si>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</si>
  <si>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</si>
  <si>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</si>
  <si>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</si>
  <si>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</si>
  <si>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</si>
  <si>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</si>
  <si>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</si>
  <si>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</si>
  <si>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</si>
  <si>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</si>
  <si>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</si>
  <si>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</si>
  <si>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</si>
  <si>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</si>
  <si>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</si>
  <si>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</si>
  <si>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</si>
  <si>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</si>
  <si>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</si>
  <si>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</si>
  <si>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</si>
  <si>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</si>
  <si>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</si>
  <si>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</si>
  <si>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</si>
  <si>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</si>
  <si>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</si>
  <si>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</si>
  <si>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</si>
  <si>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</si>
  <si>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</si>
  <si>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</si>
  <si>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</si>
  <si>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</si>
  <si>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</si>
  <si>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</si>
  <si>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</si>
  <si>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</si>
  <si>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</si>
  <si>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</si>
  <si>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</si>
  <si>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</si>
  <si>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</si>
  <si>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</si>
  <si>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</si>
  <si>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</si>
  <si>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</si>
  <si>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</si>
  <si>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</si>
  <si>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</si>
  <si>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</si>
  <si>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</si>
  <si>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</si>
  <si>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</si>
  <si>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</si>
  <si>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</si>
  <si>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</si>
  <si>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</si>
  <si>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</si>
  <si>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</si>
  <si>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</si>
  <si>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</si>
  <si>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</si>
  <si>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</si>
  <si>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</si>
  <si>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</si>
  <si>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</si>
  <si>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</si>
  <si>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</si>
  <si>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</si>
  <si>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</si>
  <si>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</si>
  <si>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</si>
  <si>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</si>
  <si>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</si>
  <si>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</si>
  <si>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</si>
  <si>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</si>
  <si>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</si>
  <si>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</si>
  <si>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</si>
  <si>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</si>
  <si>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</si>
  <si>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</si>
  <si>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</si>
  <si>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</si>
  <si>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</si>
  <si>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</si>
  <si>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</si>
  <si>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</si>
  <si>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</si>
  <si>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</si>
  <si>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</si>
  <si>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</si>
  <si>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</si>
  <si>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</si>
  <si>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</si>
  <si>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</si>
  <si>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</si>
  <si>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</si>
  <si>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</si>
  <si>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</si>
  <si>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</si>
  <si>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</si>
  <si>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</si>
  <si>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</si>
  <si>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</si>
  <si>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</si>
  <si>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</si>
  <si>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</si>
  <si>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</si>
  <si>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</si>
  <si>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</si>
  <si>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</si>
  <si>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</si>
  <si>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</si>
  <si>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</si>
  <si>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</si>
  <si>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</si>
  <si>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</si>
  <si>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</si>
  <si>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</si>
  <si>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</si>
  <si>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</si>
  <si>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</si>
  <si>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</si>
  <si>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</si>
  <si>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</si>
  <si>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</si>
  <si>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AKCJI</t>
  </si>
  <si>
    <t>LOKATY</t>
  </si>
  <si>
    <t>8.1.1.</t>
  </si>
  <si>
    <t>UniKorona Akcje FIO</t>
  </si>
  <si>
    <t>sporządzone na dzień: 31 grudnia 2009 roku</t>
  </si>
  <si>
    <t>PÓŁROCZNE SPRAWOZDANIE UBEZPIECZENIOWEGO FUNDUSZU KAPITAŁOWEGO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</si>
</sst>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173</v>
      </c>
    </row>
    <row r="2" ht="15">
      <c r="A2" s="30" t="s">
        <v>172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203996.98</v>
      </c>
      <c r="D9" s="6">
        <f>D10+D11+D12+D15</f>
        <v>304510.98</v>
      </c>
    </row>
    <row r="10" spans="1:4" ht="12.75">
      <c r="A10" s="1" t="s">
        <v>4</v>
      </c>
      <c r="B10" s="8" t="s">
        <v>13</v>
      </c>
      <c r="C10" s="9">
        <v>203996.98</v>
      </c>
      <c r="D10" s="9">
        <v>304510.98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>
        <v>0</v>
      </c>
      <c r="D18" s="9"/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203996.98</v>
      </c>
      <c r="D20" s="6">
        <f>D9-D16</f>
        <v>304510.98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2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6.00390625" style="11" bestFit="1" customWidth="1"/>
    <col min="5" max="5" width="10.875" style="10" bestFit="1" customWidth="1"/>
    <col min="6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275953.16</v>
      </c>
      <c r="D9" s="6">
        <f>C42</f>
        <v>203996.98</v>
      </c>
    </row>
    <row r="10" spans="1:4" s="7" customFormat="1" ht="12.75">
      <c r="A10" s="4" t="s">
        <v>25</v>
      </c>
      <c r="B10" s="12" t="s">
        <v>41</v>
      </c>
      <c r="C10" s="6">
        <v>-752</v>
      </c>
      <c r="D10" s="6">
        <f>D11-D15</f>
        <v>3456.7199999999975</v>
      </c>
    </row>
    <row r="11" spans="1:4" s="7" customFormat="1" ht="12.75">
      <c r="A11" s="4" t="s">
        <v>3</v>
      </c>
      <c r="B11" s="12" t="s">
        <v>42</v>
      </c>
      <c r="C11" s="6">
        <v>34706.56</v>
      </c>
      <c r="D11" s="6">
        <f>SUM(D12:D14)</f>
        <v>32693.12</v>
      </c>
    </row>
    <row r="12" spans="1:4" ht="12.75">
      <c r="A12" s="1" t="s">
        <v>4</v>
      </c>
      <c r="B12" s="13" t="s">
        <v>43</v>
      </c>
      <c r="C12" s="9">
        <v>34706.56</v>
      </c>
      <c r="D12" s="9">
        <v>32693.12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v>35458.56</v>
      </c>
      <c r="D15" s="6">
        <f>SUM(D16:D24)</f>
        <v>29236.4</v>
      </c>
    </row>
    <row r="16" spans="1:4" ht="12.75">
      <c r="A16" s="1" t="s">
        <v>4</v>
      </c>
      <c r="B16" s="13" t="s">
        <v>47</v>
      </c>
      <c r="C16" s="9">
        <v>26931.29</v>
      </c>
      <c r="D16" s="9">
        <v>20407.34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8527.27</v>
      </c>
      <c r="D18" s="9">
        <v>8829.06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/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v>-74685.06955229459</v>
      </c>
      <c r="D25" s="6">
        <f>SUM(D26:D39)</f>
        <v>92090.31381255486</v>
      </c>
      <c r="E25" s="14"/>
      <c r="F25" s="15"/>
    </row>
    <row r="26" spans="1:4" ht="39">
      <c r="A26" s="16" t="s">
        <v>4</v>
      </c>
      <c r="B26" s="17" t="s">
        <v>56</v>
      </c>
      <c r="C26" s="9">
        <v>0</v>
      </c>
      <c r="D26" s="9"/>
    </row>
    <row r="27" spans="1:6" ht="26.25">
      <c r="A27" s="16" t="s">
        <v>5</v>
      </c>
      <c r="B27" s="17" t="s">
        <v>57</v>
      </c>
      <c r="C27" s="9">
        <v>0</v>
      </c>
      <c r="D27" s="9"/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-74685.06955229459</v>
      </c>
      <c r="D33" s="9">
        <v>92090.31381255486</v>
      </c>
    </row>
    <row r="34" spans="1:4" ht="39">
      <c r="A34" s="16" t="s">
        <v>30</v>
      </c>
      <c r="B34" s="17" t="s">
        <v>64</v>
      </c>
      <c r="C34" s="9">
        <v>0</v>
      </c>
      <c r="D34" s="9"/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>
        <v>0</v>
      </c>
      <c r="D39" s="9"/>
    </row>
    <row r="40" spans="1:4" s="7" customFormat="1" ht="12.75">
      <c r="A40" s="4" t="s">
        <v>37</v>
      </c>
      <c r="B40" s="12" t="s">
        <v>45</v>
      </c>
      <c r="C40" s="6">
        <v>3480.889552294626</v>
      </c>
      <c r="D40" s="6">
        <v>4966.97</v>
      </c>
    </row>
    <row r="41" spans="1:4" s="7" customFormat="1" ht="12.75">
      <c r="A41" s="4" t="s">
        <v>38</v>
      </c>
      <c r="B41" s="12" t="s">
        <v>54</v>
      </c>
      <c r="C41" s="6">
        <v>0</v>
      </c>
      <c r="D41" s="6">
        <v>0</v>
      </c>
    </row>
    <row r="42" spans="1:5" s="7" customFormat="1" ht="12.75">
      <c r="A42" s="4" t="s">
        <v>39</v>
      </c>
      <c r="B42" s="12" t="s">
        <v>70</v>
      </c>
      <c r="C42" s="6">
        <v>203996.98</v>
      </c>
      <c r="D42" s="6">
        <f>'I. Aktywa netto funduszu'!D20</f>
        <v>304510.98</v>
      </c>
      <c r="E42" s="14"/>
    </row>
    <row r="43" spans="3:4" ht="12.75">
      <c r="C43" s="31"/>
      <c r="D43" s="1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12362.993200000003</v>
      </c>
      <c r="D10" s="19">
        <v>12572.074900000001</v>
      </c>
    </row>
    <row r="11" spans="1:4" ht="12.75">
      <c r="A11" s="1" t="s">
        <v>79</v>
      </c>
      <c r="B11" s="8" t="s">
        <v>86</v>
      </c>
      <c r="C11" s="19">
        <v>12572.074900000001</v>
      </c>
      <c r="D11" s="19">
        <v>13025.815799999998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22.3209</v>
      </c>
      <c r="D13" s="19">
        <v>16.2262</v>
      </c>
    </row>
    <row r="14" spans="1:4" ht="12.75">
      <c r="A14" s="1" t="s">
        <v>81</v>
      </c>
      <c r="B14" s="8" t="s">
        <v>89</v>
      </c>
      <c r="C14" s="19">
        <v>15.5792</v>
      </c>
      <c r="D14" s="19">
        <v>14.755</v>
      </c>
    </row>
    <row r="15" spans="1:4" ht="12.75">
      <c r="A15" s="1" t="s">
        <v>82</v>
      </c>
      <c r="B15" s="8" t="s">
        <v>90</v>
      </c>
      <c r="C15" s="19">
        <v>22.3209</v>
      </c>
      <c r="D15" s="19">
        <v>23.5535</v>
      </c>
    </row>
    <row r="16" spans="1:4" ht="12.75">
      <c r="A16" s="1" t="s">
        <v>83</v>
      </c>
      <c r="B16" s="8" t="s">
        <v>91</v>
      </c>
      <c r="C16" s="19">
        <v>16.2262</v>
      </c>
      <c r="D16" s="19">
        <v>23.3775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tr">
        <f>'I. Aktywa netto funduszu'!A1</f>
        <v>PÓŁROCZNE SPRAWOZDANIE UBEZPIECZENIOWEGO FUNDUSZU KAPITAŁOWEGO</v>
      </c>
    </row>
    <row r="2" ht="15">
      <c r="A2" s="30" t="str">
        <f>'I. Aktywa netto funduszu'!A2</f>
        <v>sporządzone na dzień: 31 grudnia 2009 roku</v>
      </c>
    </row>
    <row r="3" ht="15">
      <c r="A3" s="30" t="s">
        <v>167</v>
      </c>
    </row>
    <row r="4" ht="15">
      <c r="A4" s="30"/>
    </row>
    <row r="5" ht="15">
      <c r="A5" s="30" t="s">
        <v>168</v>
      </c>
    </row>
    <row r="8" spans="1:5" s="21" customFormat="1" ht="12.75">
      <c r="A8" s="33" t="s">
        <v>169</v>
      </c>
      <c r="B8" s="33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1880.16165630901</v>
      </c>
      <c r="D33" s="18">
        <f>D34</f>
        <v>304510.98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SUM(C35:C35)</f>
        <v>1880.16165630901</v>
      </c>
      <c r="D34" s="27">
        <f>SUM(D35:D35)</f>
        <v>304510.98</v>
      </c>
      <c r="E34" s="28">
        <f>D34/'I. Aktywa netto funduszu'!D$9</f>
        <v>1</v>
      </c>
    </row>
    <row r="35" spans="1:5" ht="12.75">
      <c r="A35" s="21" t="s">
        <v>170</v>
      </c>
      <c r="B35" s="26" t="s">
        <v>171</v>
      </c>
      <c r="C35" s="27">
        <v>1880.16165630901</v>
      </c>
      <c r="D35" s="27">
        <v>304510.98</v>
      </c>
      <c r="E35" s="28">
        <f>D35/'I. Aktywa netto funduszu'!D$9</f>
        <v>1</v>
      </c>
    </row>
    <row r="36" spans="1:5" ht="12.75">
      <c r="A36" s="21" t="s">
        <v>135</v>
      </c>
      <c r="B36" s="26" t="s">
        <v>127</v>
      </c>
      <c r="C36" s="27">
        <f>SUM(C37:C38)</f>
        <v>0</v>
      </c>
      <c r="D36" s="27">
        <f>SUM(D37:D38)</f>
        <v>0</v>
      </c>
      <c r="E36" s="28">
        <f>D36/'I. Aktywa netto funduszu'!D$9</f>
        <v>0</v>
      </c>
    </row>
    <row r="37" spans="1:5" ht="12.75">
      <c r="A37" s="21" t="s">
        <v>106</v>
      </c>
      <c r="B37" s="26" t="s">
        <v>128</v>
      </c>
      <c r="E37" s="28">
        <f>D37/'I. Aktywa netto funduszu'!D$9</f>
        <v>0</v>
      </c>
    </row>
    <row r="38" spans="1:5" ht="12.75">
      <c r="A38" s="21" t="s">
        <v>107</v>
      </c>
      <c r="B38" s="26" t="s">
        <v>129</v>
      </c>
      <c r="E38" s="28">
        <f>D38/'I. Aktywa netto funduszu'!D$9</f>
        <v>0</v>
      </c>
    </row>
    <row r="39" spans="1:5" s="7" customFormat="1" ht="26.25">
      <c r="A39" s="23" t="s">
        <v>30</v>
      </c>
      <c r="B39" s="24" t="s">
        <v>130</v>
      </c>
      <c r="C39" s="18">
        <f>SUM(C40:C45)</f>
        <v>0</v>
      </c>
      <c r="D39" s="18">
        <f>SUM(D40:D45)</f>
        <v>0</v>
      </c>
      <c r="E39" s="25">
        <f>D39/'I. Aktywa netto funduszu'!D$9</f>
        <v>0</v>
      </c>
    </row>
    <row r="40" spans="1:5" ht="12.75">
      <c r="A40" s="21" t="s">
        <v>108</v>
      </c>
      <c r="B40" s="26" t="s">
        <v>131</v>
      </c>
      <c r="E40" s="28">
        <f>D40/'I. Aktywa netto funduszu'!D$9</f>
        <v>0</v>
      </c>
    </row>
    <row r="41" spans="1:5" ht="12.75">
      <c r="A41" s="21" t="s">
        <v>109</v>
      </c>
      <c r="B41" s="26" t="s">
        <v>132</v>
      </c>
      <c r="E41" s="28">
        <f>D41/'I. Aktywa netto funduszu'!D$9</f>
        <v>0</v>
      </c>
    </row>
    <row r="42" spans="1:5" ht="12.75">
      <c r="A42" s="21" t="s">
        <v>110</v>
      </c>
      <c r="B42" s="26" t="s">
        <v>133</v>
      </c>
      <c r="E42" s="28">
        <f>D42/'I. Aktywa netto funduszu'!D$9</f>
        <v>0</v>
      </c>
    </row>
    <row r="43" spans="1:5" ht="12.75">
      <c r="A43" s="21" t="s">
        <v>136</v>
      </c>
      <c r="B43" s="26" t="s">
        <v>134</v>
      </c>
      <c r="E43" s="28">
        <f>D43/'I. Aktywa netto funduszu'!D$9</f>
        <v>0</v>
      </c>
    </row>
    <row r="44" spans="1:5" ht="12.75">
      <c r="A44" s="21" t="s">
        <v>137</v>
      </c>
      <c r="B44" s="26" t="s">
        <v>148</v>
      </c>
      <c r="E44" s="28">
        <f>D44/'I. Aktywa netto funduszu'!D$9</f>
        <v>0</v>
      </c>
    </row>
    <row r="45" spans="1:5" ht="12.75">
      <c r="A45" s="21" t="s">
        <v>138</v>
      </c>
      <c r="B45" s="26" t="s">
        <v>149</v>
      </c>
      <c r="E45" s="28">
        <f>D45/'I. Aktywa netto funduszu'!D$9</f>
        <v>0</v>
      </c>
    </row>
    <row r="46" spans="1:5" s="7" customFormat="1" ht="12.75">
      <c r="A46" s="29" t="s">
        <v>32</v>
      </c>
      <c r="B46" s="7" t="s">
        <v>150</v>
      </c>
      <c r="C46" s="18"/>
      <c r="D46" s="18"/>
      <c r="E46" s="25">
        <f>D46/'I. Aktywa netto funduszu'!D$9</f>
        <v>0</v>
      </c>
    </row>
    <row r="47" spans="1:5" s="7" customFormat="1" ht="12.75">
      <c r="A47" s="29" t="s">
        <v>33</v>
      </c>
      <c r="B47" s="7" t="s">
        <v>151</v>
      </c>
      <c r="C47" s="18">
        <f>SUM(C48:C51)</f>
        <v>0</v>
      </c>
      <c r="D47" s="18">
        <f>SUM(D48:D51)</f>
        <v>0</v>
      </c>
      <c r="E47" s="25">
        <f>D47/'I. Aktywa netto funduszu'!D$9</f>
        <v>0</v>
      </c>
    </row>
    <row r="48" spans="1:5" ht="12.75">
      <c r="A48" s="21" t="s">
        <v>139</v>
      </c>
      <c r="B48" s="26" t="s">
        <v>152</v>
      </c>
      <c r="E48" s="28">
        <f>D48/'I. Aktywa netto funduszu'!D$9</f>
        <v>0</v>
      </c>
    </row>
    <row r="49" spans="1:5" ht="12.75">
      <c r="A49" s="21" t="s">
        <v>140</v>
      </c>
      <c r="B49" s="26" t="s">
        <v>153</v>
      </c>
      <c r="E49" s="28">
        <f>D49/'I. Aktywa netto funduszu'!D$9</f>
        <v>0</v>
      </c>
    </row>
    <row r="50" spans="1:5" ht="12.75">
      <c r="A50" s="21" t="s">
        <v>141</v>
      </c>
      <c r="B50" s="26" t="s">
        <v>154</v>
      </c>
      <c r="E50" s="28">
        <f>D50/'I. Aktywa netto funduszu'!D$9</f>
        <v>0</v>
      </c>
    </row>
    <row r="51" spans="1:5" ht="12.75">
      <c r="A51" s="21" t="s">
        <v>142</v>
      </c>
      <c r="B51" s="26" t="s">
        <v>155</v>
      </c>
      <c r="E51" s="28">
        <f>D51/'I. Aktywa netto funduszu'!D$9</f>
        <v>0</v>
      </c>
    </row>
    <row r="52" spans="1:5" s="7" customFormat="1" ht="12.75">
      <c r="A52" s="29" t="s">
        <v>34</v>
      </c>
      <c r="B52" s="7" t="s">
        <v>156</v>
      </c>
      <c r="C52" s="18"/>
      <c r="D52" s="18"/>
      <c r="E52" s="25">
        <f>D52/'I. Aktywa netto funduszu'!D$9</f>
        <v>0</v>
      </c>
    </row>
    <row r="53" spans="1:5" s="7" customFormat="1" ht="12.75">
      <c r="A53" s="29" t="s">
        <v>35</v>
      </c>
      <c r="B53" s="7" t="s">
        <v>157</v>
      </c>
      <c r="C53" s="18"/>
      <c r="D53" s="18"/>
      <c r="E53" s="25">
        <f>D53/'I. Aktywa netto funduszu'!D$9</f>
        <v>0</v>
      </c>
    </row>
    <row r="54" spans="1:5" s="7" customFormat="1" ht="26.25">
      <c r="A54" s="23" t="s">
        <v>36</v>
      </c>
      <c r="B54" s="24" t="s">
        <v>158</v>
      </c>
      <c r="C54" s="18"/>
      <c r="D54" s="18"/>
      <c r="E54" s="25">
        <f>D54/'I. Aktywa netto funduszu'!D$9</f>
        <v>0</v>
      </c>
    </row>
    <row r="55" spans="1:5" s="7" customFormat="1" ht="12.75">
      <c r="A55" s="29" t="s">
        <v>143</v>
      </c>
      <c r="B55" s="7" t="s">
        <v>159</v>
      </c>
      <c r="C55" s="18">
        <f>C9+C13+C14+C19+C22+C27+C32+C33+C39+C46+C47+C52+C53+C54</f>
        <v>1880.16165630901</v>
      </c>
      <c r="D55" s="18">
        <f>D9+D13+D14+D19+D22+D27+D32+D33+D39+D46+D47+D52+D53+D54</f>
        <v>304510.98</v>
      </c>
      <c r="E55" s="25">
        <f>D55/'I. Aktywa netto funduszu'!D$9</f>
        <v>1</v>
      </c>
    </row>
    <row r="56" spans="1:5" ht="12.75">
      <c r="A56" s="21" t="s">
        <v>144</v>
      </c>
      <c r="B56" s="26" t="s">
        <v>160</v>
      </c>
      <c r="C56" s="27">
        <f>C55</f>
        <v>1880.16165630901</v>
      </c>
      <c r="D56" s="27">
        <f>D55</f>
        <v>304510.98</v>
      </c>
      <c r="E56" s="28">
        <f>D56/'I. Aktywa netto funduszu'!D$9</f>
        <v>1</v>
      </c>
    </row>
    <row r="57" spans="1:5" ht="12.75">
      <c r="A57" s="21" t="s">
        <v>145</v>
      </c>
      <c r="B57" s="26" t="s">
        <v>161</v>
      </c>
      <c r="E57" s="28">
        <f>D57/'I. Aktywa netto funduszu'!D$9</f>
        <v>0</v>
      </c>
    </row>
    <row r="58" spans="1:5" ht="12.75">
      <c r="A58" s="21" t="s">
        <v>146</v>
      </c>
      <c r="B58" s="26" t="s">
        <v>162</v>
      </c>
      <c r="E58" s="28">
        <f>D58/'I. Aktywa netto funduszu'!D$9</f>
        <v>0</v>
      </c>
    </row>
    <row r="59" spans="1:5" ht="12.75">
      <c r="A59" s="21" t="s">
        <v>147</v>
      </c>
      <c r="B59" s="26" t="s">
        <v>163</v>
      </c>
      <c r="E59" s="2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2019-11-21T11:59:06Z</dcterms:created>
  <dcterms:modified xsi:type="dcterms:W3CDTF">2019-11-21T11:59:11Z</dcterms:modified>
  <cp:category/>
  <cp:version/>
  <cp:contentType/>
  <cp:contentStatus/>
</cp:coreProperties>
</file>